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075" activeTab="1"/>
  </bookViews>
  <sheets>
    <sheet name="PV-Anlage-Übung" sheetId="4" r:id="rId1"/>
    <sheet name="PV-Anlage-Lösung" sheetId="1" r:id="rId2"/>
  </sheets>
  <calcPr calcId="145621"/>
</workbook>
</file>

<file path=xl/calcChain.xml><?xml version="1.0" encoding="utf-8"?>
<calcChain xmlns="http://schemas.openxmlformats.org/spreadsheetml/2006/main">
  <c r="H22" i="1" l="1"/>
  <c r="H20" i="1" l="1"/>
  <c r="G11" i="1"/>
  <c r="G17" i="1" s="1"/>
  <c r="H11" i="1"/>
  <c r="H17" i="1" s="1"/>
  <c r="G9" i="1"/>
  <c r="G8" i="1"/>
  <c r="G7" i="1"/>
  <c r="G6" i="1"/>
  <c r="G18" i="1" l="1"/>
  <c r="G20" i="1" s="1"/>
  <c r="G12" i="1"/>
  <c r="G16" i="1"/>
  <c r="G14" i="1"/>
  <c r="G13" i="1"/>
  <c r="G15" i="1"/>
  <c r="H12" i="1"/>
  <c r="H14" i="1"/>
  <c r="H16" i="1"/>
  <c r="H18" i="1"/>
  <c r="H13" i="1"/>
  <c r="H15" i="1"/>
</calcChain>
</file>

<file path=xl/sharedStrings.xml><?xml version="1.0" encoding="utf-8"?>
<sst xmlns="http://schemas.openxmlformats.org/spreadsheetml/2006/main" count="57" uniqueCount="30">
  <si>
    <t>Stromkosten</t>
  </si>
  <si>
    <t xml:space="preserve">Infos: </t>
  </si>
  <si>
    <t>Haus mit PV-Anlage</t>
  </si>
  <si>
    <t>Haus ohne PV-Anlage</t>
  </si>
  <si>
    <t>Kosten einer kWh beim Netzanbieter</t>
  </si>
  <si>
    <t>Muss Strom vom Anbieter gekauft werden?</t>
  </si>
  <si>
    <t>Kann Strom dem Anbieter verkauft werden?</t>
  </si>
  <si>
    <t>Ja</t>
  </si>
  <si>
    <t>Nein</t>
  </si>
  <si>
    <t>Gewinn beim Stromverkauf?</t>
  </si>
  <si>
    <t>Keiner</t>
  </si>
  <si>
    <t>Höhe des Gewinns?</t>
  </si>
  <si>
    <t>Energiekosten pro Jahr</t>
  </si>
  <si>
    <t>Energiekosten nach 2 Jahren</t>
  </si>
  <si>
    <t>Energiekosten nach 5 Jahren</t>
  </si>
  <si>
    <t>Energiekosten nach 10 Jahren</t>
  </si>
  <si>
    <t>Energiekosten nach 15 Jahren</t>
  </si>
  <si>
    <t>Energiekosten nach 20 Jahren</t>
  </si>
  <si>
    <t>Energiekosten nach 25 Jahren</t>
  </si>
  <si>
    <t>Energiekosten nach 30 Jahren</t>
  </si>
  <si>
    <t>Erzeugten kWh pro Jahr durch die PV-Anlage</t>
  </si>
  <si>
    <t>Strombedarf des Haushaltes in kWh pro Jahr</t>
  </si>
  <si>
    <r>
      <t xml:space="preserve">Für ein durchschnittliches Einfamilienhaus mit einer </t>
    </r>
    <r>
      <rPr>
        <b/>
        <sz val="11"/>
        <color theme="1"/>
        <rFont val="Calibri"/>
        <family val="2"/>
        <scheme val="minor"/>
      </rPr>
      <t>6 kWp PV-Anlage</t>
    </r>
    <r>
      <rPr>
        <sz val="11"/>
        <color theme="1"/>
        <rFont val="Calibri"/>
        <family val="2"/>
        <scheme val="minor"/>
      </rPr>
      <t xml:space="preserve"> liegen die Kosten durchschnittlich bei </t>
    </r>
    <r>
      <rPr>
        <b/>
        <sz val="11"/>
        <color theme="1"/>
        <rFont val="Calibri"/>
        <family val="2"/>
        <scheme val="minor"/>
      </rPr>
      <t xml:space="preserve">24.000€ - 27.500€ (mit Speicher) </t>
    </r>
    <r>
      <rPr>
        <sz val="11"/>
        <color theme="1"/>
        <rFont val="Calibri"/>
        <family val="2"/>
        <scheme val="minor"/>
      </rPr>
      <t xml:space="preserve">beziehungsweise bei </t>
    </r>
    <r>
      <rPr>
        <b/>
        <sz val="11"/>
        <color theme="1"/>
        <rFont val="Calibri"/>
        <family val="2"/>
        <scheme val="minor"/>
      </rPr>
      <t>12.500€ - 17.000€ (ohne Speicher)</t>
    </r>
    <r>
      <rPr>
        <sz val="11"/>
        <color theme="1"/>
        <rFont val="Calibri"/>
        <family val="2"/>
        <scheme val="minor"/>
      </rPr>
      <t xml:space="preserve"> inklusive Montage.</t>
    </r>
  </si>
  <si>
    <t>Anschaffungskosten einer 6 kWp inkl. Wartung</t>
  </si>
  <si>
    <t>Gesamtkosten bzw. Gewinn (als negative Zahl)</t>
  </si>
  <si>
    <r>
      <t xml:space="preserve">Die Lebensdauer einer Photovoltaikanlage beträgt in der Regel zwischen </t>
    </r>
    <r>
      <rPr>
        <b/>
        <sz val="12"/>
        <color theme="1"/>
        <rFont val="Calibri"/>
        <family val="2"/>
        <scheme val="minor"/>
      </rPr>
      <t>25 und 30 Jahren</t>
    </r>
    <r>
      <rPr>
        <sz val="12"/>
        <color theme="1"/>
        <rFont val="Calibri"/>
        <family val="2"/>
        <scheme val="minor"/>
      </rPr>
      <t xml:space="preserve">. </t>
    </r>
  </si>
  <si>
    <r>
      <t xml:space="preserve">Eine kWh kostet momentan </t>
    </r>
    <r>
      <rPr>
        <b/>
        <sz val="12"/>
        <color theme="1"/>
        <rFont val="Calibri"/>
        <family val="2"/>
        <scheme val="minor"/>
      </rPr>
      <t>0,32 Euro</t>
    </r>
    <r>
      <rPr>
        <sz val="12"/>
        <color theme="1"/>
        <rFont val="Calibri"/>
        <family val="2"/>
        <scheme val="minor"/>
      </rPr>
      <t>. Energie wird immer teurer.</t>
    </r>
  </si>
  <si>
    <r>
      <t xml:space="preserve">Die Preise und Bedingungen für den </t>
    </r>
    <r>
      <rPr>
        <b/>
        <sz val="12"/>
        <color theme="1"/>
        <rFont val="Calibri"/>
        <family val="2"/>
        <scheme val="minor"/>
      </rPr>
      <t>Rückkauf des Stromes</t>
    </r>
    <r>
      <rPr>
        <sz val="12"/>
        <color theme="1"/>
        <rFont val="Calibri"/>
        <family val="2"/>
        <scheme val="minor"/>
      </rPr>
      <t xml:space="preserve"> sind von Anbieter zu Anbieter sehr </t>
    </r>
    <r>
      <rPr>
        <b/>
        <sz val="12"/>
        <color theme="1"/>
        <rFont val="Calibri"/>
        <family val="2"/>
        <scheme val="minor"/>
      </rPr>
      <t>unterschiedlich.</t>
    </r>
  </si>
  <si>
    <r>
      <t xml:space="preserve">Den </t>
    </r>
    <r>
      <rPr>
        <b/>
        <sz val="12"/>
        <color theme="1"/>
        <rFont val="Calibri"/>
        <family val="2"/>
        <scheme val="minor"/>
      </rPr>
      <t>durchschnittlichen Strombedarf</t>
    </r>
    <r>
      <rPr>
        <sz val="12"/>
        <color theme="1"/>
        <rFont val="Calibri"/>
        <family val="2"/>
        <scheme val="minor"/>
      </rPr>
      <t xml:space="preserve"> haben wir im Jahresschnitt über </t>
    </r>
    <r>
      <rPr>
        <b/>
        <sz val="12"/>
        <color theme="1"/>
        <rFont val="Calibri"/>
        <family val="2"/>
        <scheme val="minor"/>
      </rPr>
      <t>30 Jahre</t>
    </r>
    <r>
      <rPr>
        <sz val="12"/>
        <color theme="1"/>
        <rFont val="Calibri"/>
        <family val="2"/>
        <scheme val="minor"/>
      </rPr>
      <t xml:space="preserve"> angenommen.</t>
    </r>
  </si>
  <si>
    <t>Differenz: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</si>
</sst>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\ &quot;kWh&quot;"/>
    <numFmt numFmtId="165" formatCode="_-* #,##0.00\ [$€-407]_-;\-* #,##0.00\ [$€-407]_-;_-* &quot;-&quot;??\ [$€-407]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165" fontId="0" fillId="0" borderId="0" xfId="0" applyNumberFormat="1"/>
    <xf numFmtId="0" fontId="2" fillId="0" borderId="0" xfId="0" applyFont="1"/>
    <xf numFmtId="0" fontId="0" fillId="2" borderId="0" xfId="0" applyFill="1"/>
    <xf numFmtId="0" fontId="3" fillId="0" borderId="1" xfId="0" applyFont="1" applyBorder="1"/>
    <xf numFmtId="0" fontId="3" fillId="2" borderId="1" xfId="0" applyFont="1" applyFill="1" applyBorder="1"/>
    <xf numFmtId="0" fontId="3" fillId="2" borderId="1" xfId="0" applyFont="1" applyFill="1" applyBorder="1" applyAlignment="1">
      <alignment horizontal="right"/>
    </xf>
    <xf numFmtId="165" fontId="3" fillId="2" borderId="1" xfId="0" applyNumberFormat="1" applyFont="1" applyFill="1" applyBorder="1"/>
    <xf numFmtId="164" fontId="3" fillId="2" borderId="1" xfId="0" applyNumberFormat="1" applyFont="1" applyFill="1" applyBorder="1"/>
    <xf numFmtId="165" fontId="3" fillId="2" borderId="1" xfId="0" applyNumberFormat="1" applyFont="1" applyFill="1" applyBorder="1" applyAlignment="1">
      <alignment horizontal="right"/>
    </xf>
    <xf numFmtId="0" fontId="3" fillId="3" borderId="1" xfId="0" applyFont="1" applyFill="1" applyBorder="1" applyAlignment="1">
      <alignment horizontal="right"/>
    </xf>
    <xf numFmtId="165" fontId="3" fillId="3" borderId="1" xfId="0" applyNumberFormat="1" applyFont="1" applyFill="1" applyBorder="1"/>
    <xf numFmtId="164" fontId="3" fillId="3" borderId="1" xfId="0" applyNumberFormat="1" applyFont="1" applyFill="1" applyBorder="1"/>
    <xf numFmtId="0" fontId="3" fillId="3" borderId="1" xfId="0" applyFont="1" applyFill="1" applyBorder="1"/>
    <xf numFmtId="0" fontId="5" fillId="4" borderId="1" xfId="0" applyFont="1" applyFill="1" applyBorder="1" applyAlignment="1">
      <alignment horizontal="right"/>
    </xf>
    <xf numFmtId="165" fontId="3" fillId="4" borderId="1" xfId="0" applyNumberFormat="1" applyFont="1" applyFill="1" applyBorder="1"/>
  </cellXfs>
  <cellStyles count="1">
    <cellStyle name="Standard" xfId="0" builtinId="0"/>
  </cellStyles>
  <dxfs count="9"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L27"/>
  <sheetViews>
    <sheetView topLeftCell="B4" workbookViewId="0">
      <selection activeCell="D28" sqref="D28"/>
    </sheetView>
  </sheetViews>
  <sheetFormatPr baseColWidth="10" defaultRowHeight="15" x14ac:dyDescent="0.25"/>
  <cols>
    <col min="6" max="6" width="77.5703125" customWidth="1"/>
    <col min="7" max="7" width="48.140625" customWidth="1"/>
    <col min="8" max="8" width="40.7109375" customWidth="1"/>
    <col min="11" max="11" width="9.42578125" customWidth="1"/>
    <col min="12" max="12" width="8" customWidth="1"/>
  </cols>
  <sheetData>
    <row r="2" spans="4:12" ht="23.25" x14ac:dyDescent="0.35">
      <c r="D2" s="5" t="s">
        <v>0</v>
      </c>
      <c r="E2" s="5"/>
      <c r="F2" s="4"/>
      <c r="G2" s="6" t="s">
        <v>2</v>
      </c>
      <c r="H2" s="10" t="s">
        <v>3</v>
      </c>
    </row>
    <row r="3" spans="4:12" ht="23.25" x14ac:dyDescent="0.35">
      <c r="D3" s="4"/>
      <c r="E3" s="4"/>
      <c r="F3" s="4" t="s">
        <v>23</v>
      </c>
      <c r="G3" s="7">
        <v>17000</v>
      </c>
      <c r="H3" s="11">
        <v>0</v>
      </c>
    </row>
    <row r="4" spans="4:12" ht="23.25" x14ac:dyDescent="0.35">
      <c r="D4" s="4"/>
      <c r="E4" s="4"/>
      <c r="F4" s="4" t="s">
        <v>20</v>
      </c>
      <c r="G4" s="8">
        <v>5000</v>
      </c>
      <c r="H4" s="11">
        <v>0</v>
      </c>
    </row>
    <row r="5" spans="4:12" ht="23.25" x14ac:dyDescent="0.35">
      <c r="D5" s="4"/>
      <c r="E5" s="4"/>
      <c r="F5" s="4" t="s">
        <v>21</v>
      </c>
      <c r="G5" s="8">
        <v>4600</v>
      </c>
      <c r="H5" s="12">
        <v>4600</v>
      </c>
    </row>
    <row r="6" spans="4:12" ht="23.25" x14ac:dyDescent="0.35">
      <c r="D6" s="4"/>
      <c r="E6" s="4"/>
      <c r="F6" s="4" t="s">
        <v>5</v>
      </c>
      <c r="G6" s="6"/>
      <c r="H6" s="10"/>
    </row>
    <row r="7" spans="4:12" ht="23.25" x14ac:dyDescent="0.35">
      <c r="D7" s="4"/>
      <c r="E7" s="4"/>
      <c r="F7" s="4" t="s">
        <v>6</v>
      </c>
      <c r="G7" s="6"/>
      <c r="H7" s="10"/>
    </row>
    <row r="8" spans="4:12" ht="23.25" x14ac:dyDescent="0.35">
      <c r="D8" s="4"/>
      <c r="E8" s="4"/>
      <c r="F8" s="4" t="s">
        <v>9</v>
      </c>
      <c r="G8" s="6"/>
      <c r="H8" s="10"/>
    </row>
    <row r="9" spans="4:12" ht="23.25" x14ac:dyDescent="0.35">
      <c r="D9" s="4"/>
      <c r="E9" s="4"/>
      <c r="F9" s="4" t="s">
        <v>11</v>
      </c>
      <c r="G9" s="9"/>
      <c r="H9" s="10"/>
      <c r="L9" s="1"/>
    </row>
    <row r="10" spans="4:12" ht="23.25" x14ac:dyDescent="0.35">
      <c r="D10" s="4"/>
      <c r="E10" s="4"/>
      <c r="F10" s="4" t="s">
        <v>4</v>
      </c>
      <c r="G10" s="7">
        <v>0.32</v>
      </c>
      <c r="H10" s="11">
        <v>0.32</v>
      </c>
    </row>
    <row r="11" spans="4:12" ht="23.25" x14ac:dyDescent="0.35">
      <c r="D11" s="4"/>
      <c r="E11" s="4"/>
      <c r="F11" s="4" t="s">
        <v>12</v>
      </c>
      <c r="G11" s="7"/>
      <c r="H11" s="11"/>
    </row>
    <row r="12" spans="4:12" ht="23.25" x14ac:dyDescent="0.35">
      <c r="D12" s="4"/>
      <c r="E12" s="4"/>
      <c r="F12" s="4" t="s">
        <v>13</v>
      </c>
      <c r="G12" s="7"/>
      <c r="H12" s="11"/>
    </row>
    <row r="13" spans="4:12" ht="23.25" x14ac:dyDescent="0.35">
      <c r="D13" s="4"/>
      <c r="E13" s="4"/>
      <c r="F13" s="4" t="s">
        <v>14</v>
      </c>
      <c r="G13" s="7"/>
      <c r="H13" s="11"/>
    </row>
    <row r="14" spans="4:12" ht="23.25" x14ac:dyDescent="0.35">
      <c r="D14" s="4"/>
      <c r="E14" s="4"/>
      <c r="F14" s="4" t="s">
        <v>15</v>
      </c>
      <c r="G14" s="7"/>
      <c r="H14" s="11"/>
    </row>
    <row r="15" spans="4:12" ht="23.25" x14ac:dyDescent="0.35">
      <c r="D15" s="4"/>
      <c r="E15" s="4"/>
      <c r="F15" s="4" t="s">
        <v>16</v>
      </c>
      <c r="G15" s="7"/>
      <c r="H15" s="11"/>
    </row>
    <row r="16" spans="4:12" ht="23.25" x14ac:dyDescent="0.35">
      <c r="D16" s="4"/>
      <c r="E16" s="4"/>
      <c r="F16" s="4" t="s">
        <v>17</v>
      </c>
      <c r="G16" s="7"/>
      <c r="H16" s="11"/>
    </row>
    <row r="17" spans="4:8" ht="23.25" x14ac:dyDescent="0.35">
      <c r="D17" s="4"/>
      <c r="E17" s="4"/>
      <c r="F17" s="4" t="s">
        <v>18</v>
      </c>
      <c r="G17" s="7"/>
      <c r="H17" s="11"/>
    </row>
    <row r="18" spans="4:8" ht="23.25" x14ac:dyDescent="0.35">
      <c r="D18" s="4"/>
      <c r="E18" s="4"/>
      <c r="F18" s="4" t="s">
        <v>19</v>
      </c>
      <c r="G18" s="7"/>
      <c r="H18" s="11"/>
    </row>
    <row r="19" spans="4:8" ht="23.25" x14ac:dyDescent="0.35">
      <c r="D19" s="4"/>
      <c r="E19" s="4"/>
      <c r="F19" s="4"/>
      <c r="G19" s="5"/>
      <c r="H19" s="13"/>
    </row>
    <row r="20" spans="4:8" ht="23.25" x14ac:dyDescent="0.35">
      <c r="D20" s="4"/>
      <c r="E20" s="4"/>
      <c r="F20" s="4" t="s">
        <v>24</v>
      </c>
      <c r="G20" s="7"/>
      <c r="H20" s="11"/>
    </row>
    <row r="22" spans="4:8" x14ac:dyDescent="0.25">
      <c r="D22" s="3" t="s">
        <v>1</v>
      </c>
    </row>
    <row r="23" spans="4:8" ht="15.75" x14ac:dyDescent="0.25">
      <c r="D23" s="2" t="s">
        <v>25</v>
      </c>
      <c r="E23" s="2"/>
      <c r="F23" s="2"/>
      <c r="G23" s="2"/>
      <c r="H23" s="2"/>
    </row>
    <row r="24" spans="4:8" ht="15.75" x14ac:dyDescent="0.25">
      <c r="D24" s="2" t="s">
        <v>26</v>
      </c>
      <c r="E24" s="2"/>
      <c r="F24" s="2"/>
      <c r="G24" s="2"/>
      <c r="H24" s="2"/>
    </row>
    <row r="25" spans="4:8" ht="15.75" x14ac:dyDescent="0.25">
      <c r="D25" s="2" t="s">
        <v>27</v>
      </c>
      <c r="E25" s="2"/>
      <c r="F25" s="2"/>
      <c r="G25" s="2"/>
      <c r="H25" s="2"/>
    </row>
    <row r="26" spans="4:8" ht="15.75" x14ac:dyDescent="0.25">
      <c r="D26" t="s">
        <v>22</v>
      </c>
      <c r="E26" s="2"/>
      <c r="F26" s="2"/>
      <c r="G26" s="2"/>
      <c r="H26" s="2"/>
    </row>
    <row r="27" spans="4:8" ht="15.75" x14ac:dyDescent="0.25">
      <c r="D27" s="2" t="s">
        <v>28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L27"/>
  <sheetViews>
    <sheetView tabSelected="1" topLeftCell="B1" workbookViewId="0">
      <selection activeCell="H25" sqref="H25"/>
    </sheetView>
  </sheetViews>
  <sheetFormatPr baseColWidth="10" defaultRowHeight="15" x14ac:dyDescent="0.25"/>
  <cols>
    <col min="6" max="6" width="77.5703125" customWidth="1"/>
    <col min="7" max="7" width="48.140625" customWidth="1"/>
    <col min="8" max="8" width="40.7109375" customWidth="1"/>
    <col min="11" max="11" width="9.42578125" customWidth="1"/>
    <col min="12" max="12" width="8" customWidth="1"/>
  </cols>
  <sheetData>
    <row r="2" spans="4:12" ht="23.25" x14ac:dyDescent="0.35">
      <c r="D2" s="5" t="s">
        <v>0</v>
      </c>
      <c r="E2" s="5"/>
      <c r="F2" s="4"/>
      <c r="G2" s="6" t="s">
        <v>2</v>
      </c>
      <c r="H2" s="10" t="s">
        <v>3</v>
      </c>
    </row>
    <row r="3" spans="4:12" ht="23.25" x14ac:dyDescent="0.35">
      <c r="D3" s="4"/>
      <c r="E3" s="4"/>
      <c r="F3" s="4" t="s">
        <v>23</v>
      </c>
      <c r="G3" s="7">
        <v>17000</v>
      </c>
      <c r="H3" s="11">
        <v>0</v>
      </c>
    </row>
    <row r="4" spans="4:12" ht="23.25" x14ac:dyDescent="0.35">
      <c r="D4" s="4"/>
      <c r="E4" s="4"/>
      <c r="F4" s="4" t="s">
        <v>20</v>
      </c>
      <c r="G4" s="8">
        <v>5000</v>
      </c>
      <c r="H4" s="11">
        <v>0</v>
      </c>
    </row>
    <row r="5" spans="4:12" ht="23.25" x14ac:dyDescent="0.35">
      <c r="D5" s="4"/>
      <c r="E5" s="4"/>
      <c r="F5" s="4" t="s">
        <v>21</v>
      </c>
      <c r="G5" s="8">
        <v>4600</v>
      </c>
      <c r="H5" s="12">
        <v>4600</v>
      </c>
    </row>
    <row r="6" spans="4:12" ht="23.25" x14ac:dyDescent="0.35">
      <c r="D6" s="4"/>
      <c r="E6" s="4"/>
      <c r="F6" s="4" t="s">
        <v>5</v>
      </c>
      <c r="G6" s="6" t="str">
        <f>IF(G4&gt;=G5,"Nein","Ja")</f>
        <v>Nein</v>
      </c>
      <c r="H6" s="10" t="s">
        <v>7</v>
      </c>
    </row>
    <row r="7" spans="4:12" ht="23.25" x14ac:dyDescent="0.35">
      <c r="D7" s="4"/>
      <c r="E7" s="4"/>
      <c r="F7" s="4" t="s">
        <v>6</v>
      </c>
      <c r="G7" s="6" t="str">
        <f>IF(G4&gt;G5,"Ja","Nein")</f>
        <v>Ja</v>
      </c>
      <c r="H7" s="10" t="s">
        <v>8</v>
      </c>
    </row>
    <row r="8" spans="4:12" ht="23.25" x14ac:dyDescent="0.35">
      <c r="D8" s="4"/>
      <c r="E8" s="4"/>
      <c r="F8" s="4" t="s">
        <v>9</v>
      </c>
      <c r="G8" s="6" t="str">
        <f>IF(G5&gt;G4,"Keiner","Ja")</f>
        <v>Ja</v>
      </c>
      <c r="H8" s="10" t="s">
        <v>10</v>
      </c>
    </row>
    <row r="9" spans="4:12" ht="23.25" x14ac:dyDescent="0.35">
      <c r="D9" s="4"/>
      <c r="E9" s="4"/>
      <c r="F9" s="4" t="s">
        <v>11</v>
      </c>
      <c r="G9" s="9">
        <f>IF(G5&gt;G4,0,(G4-G5)*L9)</f>
        <v>0</v>
      </c>
      <c r="H9" s="10" t="s">
        <v>10</v>
      </c>
      <c r="L9" s="1"/>
    </row>
    <row r="10" spans="4:12" ht="23.25" x14ac:dyDescent="0.35">
      <c r="D10" s="4"/>
      <c r="E10" s="4"/>
      <c r="F10" s="4" t="s">
        <v>4</v>
      </c>
      <c r="G10" s="7">
        <v>0.32</v>
      </c>
      <c r="H10" s="11">
        <v>0.32</v>
      </c>
    </row>
    <row r="11" spans="4:12" ht="23.25" x14ac:dyDescent="0.35">
      <c r="D11" s="4"/>
      <c r="E11" s="4"/>
      <c r="F11" s="4" t="s">
        <v>12</v>
      </c>
      <c r="G11" s="7">
        <f>(G5-G4)*G10</f>
        <v>-128</v>
      </c>
      <c r="H11" s="11">
        <f>H5*H10</f>
        <v>1472</v>
      </c>
    </row>
    <row r="12" spans="4:12" ht="23.25" x14ac:dyDescent="0.35">
      <c r="D12" s="4"/>
      <c r="E12" s="4"/>
      <c r="F12" s="4" t="s">
        <v>13</v>
      </c>
      <c r="G12" s="7">
        <f>G11*2</f>
        <v>-256</v>
      </c>
      <c r="H12" s="11">
        <f>H11*2</f>
        <v>2944</v>
      </c>
    </row>
    <row r="13" spans="4:12" ht="23.25" x14ac:dyDescent="0.35">
      <c r="D13" s="4"/>
      <c r="E13" s="4"/>
      <c r="F13" s="4" t="s">
        <v>14</v>
      </c>
      <c r="G13" s="7">
        <f>G11*5</f>
        <v>-640</v>
      </c>
      <c r="H13" s="11">
        <f>H11*4</f>
        <v>5888</v>
      </c>
    </row>
    <row r="14" spans="4:12" ht="23.25" x14ac:dyDescent="0.35">
      <c r="D14" s="4"/>
      <c r="E14" s="4"/>
      <c r="F14" s="4" t="s">
        <v>15</v>
      </c>
      <c r="G14" s="7">
        <f>G11*10</f>
        <v>-1280</v>
      </c>
      <c r="H14" s="11">
        <f>H11*10</f>
        <v>14720</v>
      </c>
    </row>
    <row r="15" spans="4:12" ht="23.25" x14ac:dyDescent="0.35">
      <c r="D15" s="4"/>
      <c r="E15" s="4"/>
      <c r="F15" s="4" t="s">
        <v>16</v>
      </c>
      <c r="G15" s="7">
        <f>G11*15</f>
        <v>-1920</v>
      </c>
      <c r="H15" s="11">
        <f>H11*15</f>
        <v>22080</v>
      </c>
    </row>
    <row r="16" spans="4:12" ht="23.25" x14ac:dyDescent="0.35">
      <c r="D16" s="4"/>
      <c r="E16" s="4"/>
      <c r="F16" s="4" t="s">
        <v>17</v>
      </c>
      <c r="G16" s="7">
        <f>G11*20</f>
        <v>-2560</v>
      </c>
      <c r="H16" s="11">
        <f>H11*20</f>
        <v>29440</v>
      </c>
    </row>
    <row r="17" spans="4:8" ht="23.25" x14ac:dyDescent="0.35">
      <c r="D17" s="4"/>
      <c r="E17" s="4"/>
      <c r="F17" s="4" t="s">
        <v>18</v>
      </c>
      <c r="G17" s="7">
        <f>G11*25</f>
        <v>-3200</v>
      </c>
      <c r="H17" s="11">
        <f>H11*25</f>
        <v>36800</v>
      </c>
    </row>
    <row r="18" spans="4:8" ht="23.25" x14ac:dyDescent="0.35">
      <c r="D18" s="4"/>
      <c r="E18" s="4"/>
      <c r="F18" s="4" t="s">
        <v>19</v>
      </c>
      <c r="G18" s="7">
        <f>G11*30</f>
        <v>-3840</v>
      </c>
      <c r="H18" s="11">
        <f>H11*30</f>
        <v>44160</v>
      </c>
    </row>
    <row r="19" spans="4:8" ht="23.25" x14ac:dyDescent="0.35">
      <c r="D19" s="4"/>
      <c r="E19" s="4"/>
      <c r="F19" s="4"/>
      <c r="G19" s="5"/>
      <c r="H19" s="13"/>
    </row>
    <row r="20" spans="4:8" ht="23.25" x14ac:dyDescent="0.35">
      <c r="D20" s="4"/>
      <c r="E20" s="4"/>
      <c r="F20" s="4" t="s">
        <v>24</v>
      </c>
      <c r="G20" s="7">
        <f>G3+G18</f>
        <v>13160</v>
      </c>
      <c r="H20" s="11">
        <f>H18</f>
        <v>44160</v>
      </c>
    </row>
    <row r="22" spans="4:8" ht="23.25" x14ac:dyDescent="0.35">
      <c r="D22" s="3" t="s">
        <v>1</v>
      </c>
      <c r="G22" s="14" t="s">
        <v>29</v>
      </c>
      <c r="H22" s="15">
        <f>H20-G20</f>
        <v>31000</v>
      </c>
    </row>
    <row r="23" spans="4:8" ht="15.75" x14ac:dyDescent="0.25">
      <c r="D23" s="2" t="s">
        <v>25</v>
      </c>
      <c r="E23" s="2"/>
      <c r="F23" s="2"/>
      <c r="G23" s="2"/>
      <c r="H23" s="2"/>
    </row>
    <row r="24" spans="4:8" ht="15.75" x14ac:dyDescent="0.25">
      <c r="D24" s="2" t="s">
        <v>26</v>
      </c>
      <c r="E24" s="2"/>
      <c r="F24" s="2"/>
      <c r="G24" s="2"/>
      <c r="H24" s="2"/>
    </row>
    <row r="25" spans="4:8" ht="15.75" x14ac:dyDescent="0.25">
      <c r="D25" s="2" t="s">
        <v>27</v>
      </c>
      <c r="E25" s="2"/>
      <c r="F25" s="2"/>
      <c r="G25" s="2"/>
      <c r="H25" s="2"/>
    </row>
    <row r="26" spans="4:8" ht="15.75" x14ac:dyDescent="0.25">
      <c r="D26" t="s">
        <v>22</v>
      </c>
      <c r="E26" s="2"/>
      <c r="F26" s="2"/>
      <c r="G26" s="2"/>
      <c r="H26" s="2"/>
    </row>
    <row r="27" spans="4:8" ht="15.75" x14ac:dyDescent="0.25">
      <c r="D27" s="2" t="s">
        <v>28</v>
      </c>
    </row>
  </sheetData>
  <conditionalFormatting sqref="G11:G12">
    <cfRule type="cellIs" dxfId="8" priority="6" operator="greaterThan">
      <formula>0</formula>
    </cfRule>
    <cfRule type="cellIs" dxfId="7" priority="8" operator="lessThan">
      <formula>"o"</formula>
    </cfRule>
    <cfRule type="cellIs" dxfId="6" priority="9" operator="lessThan">
      <formula>-32</formula>
    </cfRule>
  </conditionalFormatting>
  <conditionalFormatting sqref="H11:H18">
    <cfRule type="cellIs" dxfId="5" priority="7" operator="greaterThan">
      <formula>0</formula>
    </cfRule>
  </conditionalFormatting>
  <conditionalFormatting sqref="G11:G18">
    <cfRule type="cellIs" dxfId="4" priority="5" operator="greaterThan">
      <formula>0</formula>
    </cfRule>
    <cfRule type="cellIs" dxfId="3" priority="4" operator="lessThan">
      <formula>0</formula>
    </cfRule>
  </conditionalFormatting>
  <conditionalFormatting sqref="H20">
    <cfRule type="cellIs" dxfId="2" priority="3" operator="greaterThan">
      <formula>0</formula>
    </cfRule>
  </conditionalFormatting>
  <conditionalFormatting sqref="G20">
    <cfRule type="cellIs" dxfId="1" priority="2" operator="greaterThan">
      <formula>0</formula>
    </cfRule>
    <cfRule type="cellIs" dxfId="0" priority="1" operator="lessThan"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PV-Anlage-Übung</vt:lpstr>
      <vt:lpstr>PV-Anlage-Lösung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</dc:creator>
  <cp:lastModifiedBy>LEHRER</cp:lastModifiedBy>
  <dcterms:created xsi:type="dcterms:W3CDTF">2023-02-10T10:27:05Z</dcterms:created>
  <dcterms:modified xsi:type="dcterms:W3CDTF">2023-02-10T16:22:22Z</dcterms:modified>
</cp:coreProperties>
</file>